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Vrutik760578\Downloads\"/>
    </mc:Choice>
  </mc:AlternateContent>
  <xr:revisionPtr revIDLastSave="0" documentId="13_ncr:1_{BF3F0254-AE8B-4281-BA59-7F7DF7E50FEF}" xr6:coauthVersionLast="47" xr6:coauthVersionMax="47" xr10:uidLastSave="{00000000-0000-0000-0000-000000000000}"/>
  <bookViews>
    <workbookView xWindow="-110" yWindow="-110" windowWidth="19420" windowHeight="10300" xr2:uid="{3E0435BC-6D5F-46F5-BAA6-B5A86A6EAAB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1" l="1"/>
  <c r="Q31" i="1"/>
  <c r="L17" i="1"/>
  <c r="K17" i="1"/>
  <c r="O16" i="1"/>
  <c r="O17" i="1" s="1"/>
  <c r="N16" i="1"/>
  <c r="N17" i="1" s="1"/>
  <c r="M16" i="1"/>
  <c r="M17" i="1" s="1"/>
  <c r="L16" i="1"/>
  <c r="K16" i="1"/>
  <c r="N10" i="1"/>
  <c r="M10" i="1"/>
  <c r="L10" i="1"/>
  <c r="O9" i="1"/>
  <c r="O10" i="1" s="1"/>
  <c r="N9" i="1"/>
  <c r="M9" i="1"/>
  <c r="L9" i="1"/>
  <c r="K9" i="1"/>
  <c r="K10" i="1" s="1"/>
</calcChain>
</file>

<file path=xl/sharedStrings.xml><?xml version="1.0" encoding="utf-8"?>
<sst xmlns="http://schemas.openxmlformats.org/spreadsheetml/2006/main" count="133" uniqueCount="32">
  <si>
    <r>
      <t>Prior Month Run Rate</t>
    </r>
    <r>
      <rPr>
        <sz val="11"/>
        <color rgb="FF1A1816"/>
        <rFont val="Calibri"/>
        <family val="2"/>
        <scheme val="minor"/>
      </rPr>
      <t>—Takes the value of the prior period. For example, if Current Month is June FY16 and the first period of Forecast is July, this trend takes the value of June and applies it to July. If adjustments are made to the July value, the adjusted July value is used for August.</t>
    </r>
  </si>
  <si>
    <t>Works for forecast only</t>
  </si>
  <si>
    <t>If frcst month = Nov &amp; no adj, Oct Actual value will be copied to each frcst month</t>
  </si>
  <si>
    <t>Jan adjusted 1000, Feb &amp; Mar adjusted value of Jan will be copied</t>
  </si>
  <si>
    <t>Frcst Month</t>
  </si>
  <si>
    <t xml:space="preserve">
Apr</t>
  </si>
  <si>
    <t xml:space="preserve">
May</t>
  </si>
  <si>
    <t xml:space="preserve">
Jun</t>
  </si>
  <si>
    <t xml:space="preserve">
Jul</t>
  </si>
  <si>
    <t xml:space="preserve">
Aug</t>
  </si>
  <si>
    <t xml:space="preserve">
Sep</t>
  </si>
  <si>
    <t xml:space="preserve">
Oct</t>
  </si>
  <si>
    <t xml:space="preserve">
Nov</t>
  </si>
  <si>
    <t xml:space="preserve">
Dec</t>
  </si>
  <si>
    <t xml:space="preserve">
Jan</t>
  </si>
  <si>
    <t xml:space="preserve">
Feb</t>
  </si>
  <si>
    <t xml:space="preserve">
Mar</t>
  </si>
  <si>
    <t>YearTotal</t>
  </si>
  <si>
    <t>Actual 20</t>
  </si>
  <si>
    <t>#Missing</t>
  </si>
  <si>
    <t>Frcst 20</t>
  </si>
  <si>
    <r>
      <t>Monthly Growth</t>
    </r>
    <r>
      <rPr>
        <sz val="11"/>
        <color rgb="FF1A1816"/>
        <rFont val="Calibri"/>
        <family val="2"/>
        <scheme val="minor"/>
      </rPr>
      <t>—Calculates year over year change for an account using current year and prior year as the basis to calculate the growth.</t>
    </r>
  </si>
  <si>
    <t>Actual 18</t>
  </si>
  <si>
    <t>Actual 19</t>
  </si>
  <si>
    <t>Me</t>
  </si>
  <si>
    <t>Diff</t>
  </si>
  <si>
    <r>
      <t>Year over Year Increase/Decrease</t>
    </r>
    <r>
      <rPr>
        <sz val="11"/>
        <color rgb="FF1A1816"/>
        <rFont val="Calibri"/>
        <family val="2"/>
        <scheme val="minor"/>
      </rPr>
      <t>—Applies a % increase or decrease to the prior year’s value.</t>
    </r>
  </si>
  <si>
    <t>Only for plan</t>
  </si>
  <si>
    <t>Inc/dec = 0</t>
  </si>
  <si>
    <t>Plan 20</t>
  </si>
  <si>
    <t>Plan 21</t>
  </si>
  <si>
    <t>Inc/dec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</si>
</sst>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 x14ac:knownFonts="1">
    <font>
      <sz val="11"/>
      <color theme="1"/>
      <name val="Calibri"/>
      <family val="2"/>
      <scheme val="minor"/>
    </font>
    <font>
      <sz val="11"/>
      <color theme="1"/>
      <name val="Calibri"/>
      <family val="2"/>
      <scheme val="minor"/>
    </font>
    <font>
      <sz val="11"/>
      <color rgb="FF1A1816"/>
      <name val="Calibri"/>
      <family val="2"/>
      <scheme val="minor"/>
    </font>
    <font>
      <u/>
      <sz val="11"/>
      <color theme="1"/>
      <name val="Calibri"/>
      <family val="2"/>
      <scheme val="minor"/>
    </font>
  </fonts>
  <fills count="7">
    <fill>
      <patternFill patternType="none"/>
    </fill>
    <fill>
      <patternFill patternType="gray125"/>
    </fill>
    <fill>
      <patternFill patternType="solid">
        <fgColor rgb="FFBEDAFF"/>
        <bgColor indexed="64"/>
      </patternFill>
    </fill>
    <fill>
      <patternFill patternType="solid">
        <fgColor rgb="FFFFFFDC"/>
        <bgColor indexed="64"/>
      </patternFill>
    </fill>
    <fill>
      <patternFill patternType="solid">
        <fgColor theme="9" tint="0.39997558519241921"/>
        <bgColor indexed="64"/>
      </patternFill>
    </fill>
    <fill>
      <patternFill patternType="solid">
        <fgColor rgb="FFD6D6D6"/>
        <bgColor indexed="64"/>
      </patternFill>
    </fill>
    <fill>
      <patternFill patternType="solid">
        <fgColor rgb="FFFFFF00"/>
        <bgColor indexed="64"/>
      </patternFill>
    </fill>
  </fills>
  <borders count="2">
    <border>
      <left/>
      <right/>
      <top/>
      <bottom/>
      <diagonal/>
    </border>
    <border>
      <left style="thin">
        <color rgb="FFC0C0C0"/>
      </left>
      <right style="thin">
        <color rgb="FFC0C0C0"/>
      </right>
      <top style="thin">
        <color rgb="FFC0C0C0"/>
      </top>
      <bottom style="thin">
        <color rgb="FFC0C0C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0" fontId="0" fillId="0" borderId="0" xfId="0" applyAlignment="1">
      <alignment horizontal="left" wrapText="1"/>
    </xf>
    <xf numFmtId="0" fontId="3" fillId="0" borderId="0" xfId="0" applyFont="1"/>
    <xf numFmtId="49" fontId="0" fillId="2" borderId="1" xfId="0" applyNumberFormat="1" applyFill="1" applyBorder="1" applyAlignment="1" applyProtection="1">
      <alignment vertical="top" wrapText="1"/>
      <protection locked="0"/>
    </xf>
    <xf numFmtId="49" fontId="0" fillId="2" borderId="1" xfId="0" applyNumberFormat="1" applyFill="1" applyBorder="1" applyAlignment="1" applyProtection="1">
      <alignment vertical="top"/>
      <protection locked="0"/>
    </xf>
    <xf numFmtId="1" fontId="0" fillId="3" borderId="1" xfId="0" applyNumberFormat="1" applyFill="1" applyBorder="1" applyProtection="1">
      <protection locked="0"/>
    </xf>
    <xf numFmtId="1" fontId="0" fillId="4" borderId="1" xfId="0" applyNumberFormat="1" applyFill="1" applyBorder="1" applyProtection="1">
      <protection locked="0"/>
    </xf>
    <xf numFmtId="1" fontId="0" fillId="5" borderId="1" xfId="0" applyNumberFormat="1" applyFill="1" applyBorder="1" applyProtection="1">
      <protection locked="0"/>
    </xf>
    <xf numFmtId="1" fontId="0" fillId="0" borderId="0" xfId="0" applyNumberFormat="1"/>
    <xf numFmtId="1" fontId="0" fillId="0" borderId="1" xfId="0" applyNumberFormat="1" applyBorder="1" applyProtection="1">
      <protection locked="0"/>
    </xf>
    <xf numFmtId="1" fontId="0" fillId="0" borderId="0" xfId="0" applyNumberFormat="1" applyProtection="1">
      <protection locked="0"/>
    </xf>
    <xf numFmtId="10" fontId="0" fillId="3" borderId="1" xfId="0" applyNumberFormat="1" applyFill="1" applyBorder="1" applyProtection="1">
      <protection locked="0"/>
    </xf>
    <xf numFmtId="10" fontId="0" fillId="4" borderId="1" xfId="0" applyNumberFormat="1" applyFill="1" applyBorder="1" applyProtection="1">
      <protection locked="0"/>
    </xf>
    <xf numFmtId="10" fontId="0" fillId="5" borderId="1" xfId="0" applyNumberFormat="1" applyFill="1" applyBorder="1" applyProtection="1">
      <protection locked="0"/>
    </xf>
    <xf numFmtId="9" fontId="0" fillId="5" borderId="1" xfId="0" applyNumberFormat="1" applyFill="1" applyBorder="1" applyProtection="1">
      <protection locked="0"/>
    </xf>
    <xf numFmtId="43" fontId="0" fillId="4" borderId="1" xfId="1" applyFont="1" applyFill="1" applyBorder="1" applyProtection="1">
      <protection locked="0"/>
    </xf>
    <xf numFmtId="43" fontId="0" fillId="0" borderId="1" xfId="1" applyFont="1" applyFill="1" applyBorder="1" applyProtection="1">
      <protection locked="0"/>
    </xf>
    <xf numFmtId="10" fontId="0" fillId="0" borderId="0" xfId="0" applyNumberFormat="1" applyProtection="1">
      <protection locked="0"/>
    </xf>
    <xf numFmtId="10" fontId="0" fillId="0" borderId="1" xfId="2" applyNumberFormat="1" applyFont="1" applyFill="1" applyBorder="1" applyProtection="1">
      <protection locked="0"/>
    </xf>
    <xf numFmtId="10" fontId="0" fillId="6" borderId="1" xfId="2" applyNumberFormat="1" applyFont="1" applyFill="1" applyBorder="1" applyProtection="1">
      <protection locked="0"/>
    </xf>
    <xf numFmtId="9" fontId="0" fillId="0" borderId="1" xfId="0" applyNumberFormat="1" applyBorder="1" applyProtection="1">
      <protection locked="0"/>
    </xf>
    <xf numFmtId="0" fontId="0" fillId="4" borderId="0" xfId="0" applyFill="1"/>
    <xf numFmtId="10" fontId="0" fillId="4" borderId="0" xfId="2" applyNumberFormat="1" applyFont="1" applyFill="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206B7-6C52-4FED-ABB3-586AA9438E3C}">
  <dimension ref="A1:Q47"/>
  <sheetViews>
    <sheetView tabSelected="1" topLeftCell="A37" workbookViewId="0">
      <selection activeCell="H50" sqref="H50"/>
    </sheetView>
  </sheetViews>
  <sheetFormatPr defaultRowHeight="14.5" x14ac:dyDescent="0.35"/>
  <sheetData>
    <row r="1" spans="1:16" x14ac:dyDescent="0.35">
      <c r="A1">
        <v>10</v>
      </c>
      <c r="B1" t="s">
        <v>21</v>
      </c>
    </row>
    <row r="2" spans="1:16" x14ac:dyDescent="0.35">
      <c r="B2" s="2" t="s">
        <v>1</v>
      </c>
    </row>
    <row r="4" spans="1:16" ht="29" x14ac:dyDescent="0.35">
      <c r="D4" s="3" t="s">
        <v>5</v>
      </c>
      <c r="E4" s="3" t="s">
        <v>6</v>
      </c>
      <c r="F4" s="3" t="s">
        <v>7</v>
      </c>
      <c r="G4" s="3" t="s">
        <v>8</v>
      </c>
      <c r="H4" s="3" t="s">
        <v>9</v>
      </c>
      <c r="I4" s="3" t="s">
        <v>10</v>
      </c>
      <c r="J4" s="3" t="s">
        <v>11</v>
      </c>
      <c r="K4" s="3" t="s">
        <v>12</v>
      </c>
      <c r="L4" s="3" t="s">
        <v>13</v>
      </c>
      <c r="M4" s="3" t="s">
        <v>14</v>
      </c>
      <c r="N4" s="3" t="s">
        <v>15</v>
      </c>
      <c r="O4" s="3" t="s">
        <v>16</v>
      </c>
      <c r="P4" s="4" t="s">
        <v>17</v>
      </c>
    </row>
    <row r="5" spans="1:16" x14ac:dyDescent="0.35">
      <c r="C5" t="s">
        <v>22</v>
      </c>
      <c r="D5" s="5">
        <v>167833</v>
      </c>
      <c r="E5" s="5">
        <v>162158</v>
      </c>
      <c r="F5" s="5">
        <v>139995</v>
      </c>
      <c r="G5" s="5">
        <v>168092</v>
      </c>
      <c r="H5" s="5">
        <v>127829</v>
      </c>
      <c r="I5" s="5">
        <v>141679</v>
      </c>
      <c r="J5" s="5">
        <v>132075</v>
      </c>
      <c r="K5" s="5">
        <v>150436</v>
      </c>
      <c r="L5" s="5">
        <v>126086</v>
      </c>
      <c r="M5" s="5">
        <v>113403</v>
      </c>
      <c r="N5" s="5">
        <v>191989</v>
      </c>
      <c r="O5" s="5">
        <v>186406</v>
      </c>
      <c r="P5" s="7">
        <v>1807981</v>
      </c>
    </row>
    <row r="6" spans="1:16" x14ac:dyDescent="0.35">
      <c r="C6" t="s">
        <v>23</v>
      </c>
      <c r="D6" s="5">
        <v>148634</v>
      </c>
      <c r="E6" s="5">
        <v>106958</v>
      </c>
      <c r="F6" s="5">
        <v>117422</v>
      </c>
      <c r="G6" s="5">
        <v>179185</v>
      </c>
      <c r="H6" s="5">
        <v>119438</v>
      </c>
      <c r="I6" s="5">
        <v>190392</v>
      </c>
      <c r="J6" s="5">
        <v>153501</v>
      </c>
      <c r="K6" s="5">
        <v>107012</v>
      </c>
      <c r="L6" s="5">
        <v>167259</v>
      </c>
      <c r="M6" s="5">
        <v>166184</v>
      </c>
      <c r="N6" s="5">
        <v>144464</v>
      </c>
      <c r="O6" s="5">
        <v>180334</v>
      </c>
      <c r="P6" s="7">
        <v>1780783</v>
      </c>
    </row>
    <row r="7" spans="1:16" x14ac:dyDescent="0.35">
      <c r="C7" t="s">
        <v>18</v>
      </c>
      <c r="D7" s="5">
        <v>197545</v>
      </c>
      <c r="E7" s="5">
        <v>101459</v>
      </c>
      <c r="F7" s="5">
        <v>179671</v>
      </c>
      <c r="G7" s="5">
        <v>145282</v>
      </c>
      <c r="H7" s="5">
        <v>165352</v>
      </c>
      <c r="I7" s="5">
        <v>153169</v>
      </c>
      <c r="J7" s="5">
        <v>189310</v>
      </c>
      <c r="K7" s="7" t="s">
        <v>19</v>
      </c>
      <c r="L7" s="7" t="s">
        <v>19</v>
      </c>
      <c r="M7" s="7" t="s">
        <v>19</v>
      </c>
      <c r="N7" s="7" t="s">
        <v>19</v>
      </c>
      <c r="O7" s="7" t="s">
        <v>19</v>
      </c>
      <c r="P7" s="7">
        <v>1131788</v>
      </c>
    </row>
    <row r="8" spans="1:16" x14ac:dyDescent="0.35">
      <c r="C8" t="s">
        <v>20</v>
      </c>
      <c r="D8" s="7" t="s">
        <v>19</v>
      </c>
      <c r="E8" s="7" t="s">
        <v>19</v>
      </c>
      <c r="F8" s="7" t="s">
        <v>19</v>
      </c>
      <c r="G8" s="7" t="s">
        <v>19</v>
      </c>
      <c r="H8" s="7" t="s">
        <v>19</v>
      </c>
      <c r="I8" s="7" t="s">
        <v>19</v>
      </c>
      <c r="J8" s="7" t="s">
        <v>19</v>
      </c>
      <c r="K8" s="5">
        <v>170664</v>
      </c>
      <c r="L8" s="5">
        <v>194460</v>
      </c>
      <c r="M8" s="5">
        <v>185340</v>
      </c>
      <c r="N8" s="5">
        <v>223037</v>
      </c>
      <c r="O8" s="5">
        <v>243114</v>
      </c>
      <c r="P8" s="7">
        <v>1016615</v>
      </c>
    </row>
    <row r="9" spans="1:16" x14ac:dyDescent="0.35">
      <c r="D9" s="9"/>
      <c r="E9" s="9"/>
      <c r="F9" s="9"/>
      <c r="G9" s="9"/>
      <c r="H9" s="9"/>
      <c r="I9" s="9"/>
      <c r="J9" s="9"/>
      <c r="K9" s="9">
        <f>+ROUND((K5+K6)/(J5+J6)*J7,0)</f>
        <v>170664</v>
      </c>
      <c r="L9" s="9">
        <f>+ROUND((L5+L6)/(K5+K6)*K8,0)</f>
        <v>194460</v>
      </c>
      <c r="M9" s="9">
        <f t="shared" ref="M9:O9" si="0">+ROUND((M5+M6)/(L5+L6)*L8,0)</f>
        <v>185340</v>
      </c>
      <c r="N9" s="9">
        <f t="shared" si="0"/>
        <v>223037</v>
      </c>
      <c r="O9" s="9">
        <f t="shared" si="0"/>
        <v>243114</v>
      </c>
      <c r="P9" s="10"/>
    </row>
    <row r="10" spans="1:16" x14ac:dyDescent="0.35">
      <c r="D10" s="9"/>
      <c r="E10" s="9"/>
      <c r="F10" s="9"/>
      <c r="G10" s="9"/>
      <c r="H10" s="9"/>
      <c r="I10" s="9"/>
      <c r="J10" s="9"/>
      <c r="K10" s="15">
        <f>+K9-K8</f>
        <v>0</v>
      </c>
      <c r="L10" s="15">
        <f t="shared" ref="L10:O10" si="1">+L9-L8</f>
        <v>0</v>
      </c>
      <c r="M10" s="15">
        <f t="shared" si="1"/>
        <v>0</v>
      </c>
      <c r="N10" s="15">
        <f t="shared" si="1"/>
        <v>0</v>
      </c>
      <c r="O10" s="15">
        <f t="shared" si="1"/>
        <v>0</v>
      </c>
      <c r="P10" s="10"/>
    </row>
    <row r="11" spans="1:16" x14ac:dyDescent="0.35">
      <c r="D11" s="9"/>
      <c r="E11" s="9"/>
      <c r="F11" s="9"/>
      <c r="G11" s="9"/>
      <c r="H11" s="9"/>
      <c r="I11" s="9"/>
      <c r="J11" s="9"/>
      <c r="K11" s="16"/>
      <c r="L11" s="16"/>
      <c r="M11" s="16"/>
      <c r="N11" s="16"/>
      <c r="O11" s="16"/>
      <c r="P11" s="10"/>
    </row>
    <row r="12" spans="1:16" x14ac:dyDescent="0.35">
      <c r="C12" t="s">
        <v>22</v>
      </c>
      <c r="D12" s="11">
        <v>7.6000000000000009E-3</v>
      </c>
      <c r="E12" s="11">
        <v>1.7600000000000001E-2</v>
      </c>
      <c r="F12" s="11">
        <v>3.7600000000000001E-2</v>
      </c>
      <c r="G12" s="11">
        <v>1.7600000000000001E-2</v>
      </c>
      <c r="H12" s="11">
        <v>4.7600000000000003E-2</v>
      </c>
      <c r="I12" s="11">
        <v>5.7599999999999998E-2</v>
      </c>
      <c r="J12" s="11">
        <v>1.7600000000000001E-2</v>
      </c>
      <c r="K12" s="11">
        <v>1.26E-2</v>
      </c>
      <c r="L12" s="11">
        <v>2.2600000000000002E-2</v>
      </c>
      <c r="M12" s="11">
        <v>4.2599999999999999E-2</v>
      </c>
      <c r="N12" s="11">
        <v>2.2600000000000002E-2</v>
      </c>
      <c r="O12" s="11">
        <v>5.2600000000000001E-2</v>
      </c>
      <c r="P12" s="13">
        <v>2.9683333333333336E-2</v>
      </c>
    </row>
    <row r="13" spans="1:16" x14ac:dyDescent="0.35">
      <c r="C13" t="s">
        <v>23</v>
      </c>
      <c r="D13" s="11">
        <v>1.0999999999999999E-2</v>
      </c>
      <c r="E13" s="11">
        <v>2.1000000000000001E-2</v>
      </c>
      <c r="F13" s="11">
        <v>2.1000000000000001E-2</v>
      </c>
      <c r="G13" s="11">
        <v>4.1000000000000002E-2</v>
      </c>
      <c r="H13" s="11">
        <v>5.1000000000000004E-2</v>
      </c>
      <c r="I13" s="11">
        <v>1.6E-2</v>
      </c>
      <c r="J13" s="11">
        <v>3.3000000000000002E-2</v>
      </c>
      <c r="K13" s="11">
        <v>9.9999999999999985E-3</v>
      </c>
      <c r="L13" s="11">
        <v>0.02</v>
      </c>
      <c r="M13" s="11">
        <v>0.02</v>
      </c>
      <c r="N13" s="11">
        <v>0.04</v>
      </c>
      <c r="O13" s="11">
        <v>0.05</v>
      </c>
      <c r="P13" s="13">
        <v>2.7833333333333335E-2</v>
      </c>
    </row>
    <row r="14" spans="1:16" x14ac:dyDescent="0.35">
      <c r="C14" t="s">
        <v>18</v>
      </c>
      <c r="D14" s="11">
        <v>8.8000000000000005E-3</v>
      </c>
      <c r="E14" s="11">
        <v>1.8800000000000001E-2</v>
      </c>
      <c r="F14" s="11">
        <v>3.8800000000000001E-2</v>
      </c>
      <c r="G14" s="11">
        <v>1.8800000000000001E-2</v>
      </c>
      <c r="H14" s="11">
        <v>4.8800000000000003E-2</v>
      </c>
      <c r="I14" s="11">
        <v>5.8799999999999998E-2</v>
      </c>
      <c r="J14" s="11">
        <v>1.8800000000000001E-2</v>
      </c>
      <c r="K14" s="13" t="s">
        <v>19</v>
      </c>
      <c r="L14" s="13" t="s">
        <v>19</v>
      </c>
      <c r="M14" s="13" t="s">
        <v>19</v>
      </c>
      <c r="N14" s="13" t="s">
        <v>19</v>
      </c>
      <c r="O14" s="13" t="s">
        <v>19</v>
      </c>
      <c r="P14" s="13">
        <v>1.7633333333333334E-2</v>
      </c>
    </row>
    <row r="15" spans="1:16" x14ac:dyDescent="0.35">
      <c r="C15" t="s">
        <v>20</v>
      </c>
      <c r="D15" s="14" t="s">
        <v>19</v>
      </c>
      <c r="E15" s="14" t="s">
        <v>19</v>
      </c>
      <c r="F15" s="14" t="s">
        <v>19</v>
      </c>
      <c r="G15" s="14" t="s">
        <v>19</v>
      </c>
      <c r="H15" s="14" t="s">
        <v>19</v>
      </c>
      <c r="I15" s="14" t="s">
        <v>19</v>
      </c>
      <c r="J15" s="14" t="s">
        <v>19</v>
      </c>
      <c r="K15" s="11">
        <v>2.1299999999999999E-2</v>
      </c>
      <c r="L15" s="11">
        <v>1.6300000000000002E-2</v>
      </c>
      <c r="M15" s="11">
        <v>4.1300000000000003E-2</v>
      </c>
      <c r="N15" s="11">
        <v>5.1299999999999998E-2</v>
      </c>
      <c r="O15" s="11">
        <v>7.1300000000000002E-2</v>
      </c>
      <c r="P15" s="13">
        <v>1.6791666666666667E-2</v>
      </c>
    </row>
    <row r="16" spans="1:16" x14ac:dyDescent="0.35">
      <c r="D16" s="17"/>
      <c r="E16" s="17"/>
      <c r="F16" s="17"/>
      <c r="G16" s="17"/>
      <c r="H16" s="17"/>
      <c r="I16" s="17"/>
      <c r="J16" s="17" t="s">
        <v>24</v>
      </c>
      <c r="K16" s="18">
        <f>+((K12+K13)/(J12+J13))*J14</f>
        <v>8.39683794466403E-3</v>
      </c>
      <c r="L16" s="18">
        <f>+(L12+L13)/(K12+K13)*K15</f>
        <v>4.0149557522123895E-2</v>
      </c>
      <c r="M16" s="18">
        <f t="shared" ref="M16:O16" si="2">+(M12+M13)/(L12+L13)*L15</f>
        <v>2.3952582159624418E-2</v>
      </c>
      <c r="N16" s="18">
        <f t="shared" si="2"/>
        <v>4.1300000000000003E-2</v>
      </c>
      <c r="O16" s="18">
        <f t="shared" si="2"/>
        <v>8.407955271565494E-2</v>
      </c>
      <c r="P16" s="17"/>
    </row>
    <row r="17" spans="1:17" x14ac:dyDescent="0.35">
      <c r="D17" s="17"/>
      <c r="E17" s="17"/>
      <c r="F17" s="17"/>
      <c r="G17" s="17"/>
      <c r="H17" s="17"/>
      <c r="I17" s="17"/>
      <c r="J17" s="17" t="s">
        <v>25</v>
      </c>
      <c r="K17" s="19">
        <f>+K16-K15</f>
        <v>-1.2903162055335969E-2</v>
      </c>
      <c r="L17" s="19">
        <f t="shared" ref="L17:O17" si="3">+L16-L15</f>
        <v>2.3849557522123893E-2</v>
      </c>
      <c r="M17" s="19">
        <f t="shared" si="3"/>
        <v>-1.7347417840375585E-2</v>
      </c>
      <c r="N17" s="19">
        <f t="shared" si="3"/>
        <v>-9.999999999999995E-3</v>
      </c>
      <c r="O17" s="19">
        <f t="shared" si="3"/>
        <v>1.2779552715654938E-2</v>
      </c>
      <c r="P17" s="17"/>
    </row>
    <row r="19" spans="1:17" x14ac:dyDescent="0.35">
      <c r="A19">
        <v>8</v>
      </c>
      <c r="B19" t="s">
        <v>26</v>
      </c>
    </row>
    <row r="20" spans="1:17" x14ac:dyDescent="0.35">
      <c r="B20" s="2" t="s">
        <v>27</v>
      </c>
    </row>
    <row r="22" spans="1:17" ht="29" x14ac:dyDescent="0.35">
      <c r="A22" t="s">
        <v>28</v>
      </c>
      <c r="D22" s="3" t="s">
        <v>5</v>
      </c>
      <c r="E22" s="3" t="s">
        <v>6</v>
      </c>
      <c r="F22" s="3" t="s">
        <v>7</v>
      </c>
      <c r="G22" s="3" t="s">
        <v>8</v>
      </c>
      <c r="H22" s="3" t="s">
        <v>9</v>
      </c>
      <c r="I22" s="3" t="s">
        <v>10</v>
      </c>
      <c r="J22" s="3" t="s">
        <v>11</v>
      </c>
      <c r="K22" s="3" t="s">
        <v>12</v>
      </c>
      <c r="L22" s="3" t="s">
        <v>13</v>
      </c>
      <c r="M22" s="3" t="s">
        <v>14</v>
      </c>
      <c r="N22" s="3" t="s">
        <v>15</v>
      </c>
      <c r="O22" s="3" t="s">
        <v>16</v>
      </c>
      <c r="P22" s="4" t="s">
        <v>17</v>
      </c>
    </row>
    <row r="23" spans="1:17" x14ac:dyDescent="0.35">
      <c r="C23" t="s">
        <v>29</v>
      </c>
      <c r="D23" s="5">
        <v>129581</v>
      </c>
      <c r="E23" s="5">
        <v>170138</v>
      </c>
      <c r="F23" s="5">
        <v>195065</v>
      </c>
      <c r="G23" s="5">
        <v>163210</v>
      </c>
      <c r="H23" s="5">
        <v>186169</v>
      </c>
      <c r="I23" s="5">
        <v>170348</v>
      </c>
      <c r="J23" s="5">
        <v>120153</v>
      </c>
      <c r="K23" s="5">
        <v>183744</v>
      </c>
      <c r="L23" s="5">
        <v>195430</v>
      </c>
      <c r="M23" s="5">
        <v>105749</v>
      </c>
      <c r="N23" s="5">
        <v>178153</v>
      </c>
      <c r="O23" s="5">
        <v>183495</v>
      </c>
      <c r="P23" s="6">
        <v>1981235</v>
      </c>
    </row>
    <row r="24" spans="1:17" x14ac:dyDescent="0.35">
      <c r="C24" t="s">
        <v>30</v>
      </c>
      <c r="D24" s="5">
        <v>129581</v>
      </c>
      <c r="E24" s="5">
        <v>170138</v>
      </c>
      <c r="F24" s="5">
        <v>195065</v>
      </c>
      <c r="G24" s="5">
        <v>163210</v>
      </c>
      <c r="H24" s="5">
        <v>186169</v>
      </c>
      <c r="I24" s="5">
        <v>170348</v>
      </c>
      <c r="J24" s="5">
        <v>120153</v>
      </c>
      <c r="K24" s="5">
        <v>183744</v>
      </c>
      <c r="L24" s="5">
        <v>195430</v>
      </c>
      <c r="M24" s="5">
        <v>105749</v>
      </c>
      <c r="N24" s="5">
        <v>178153</v>
      </c>
      <c r="O24" s="5">
        <v>183495</v>
      </c>
      <c r="P24" s="6">
        <v>1981235</v>
      </c>
    </row>
    <row r="25" spans="1:17" x14ac:dyDescent="0.35">
      <c r="D25" s="20"/>
      <c r="E25" s="20"/>
      <c r="F25" s="20"/>
      <c r="G25" s="20"/>
      <c r="H25" s="20"/>
      <c r="I25" s="20"/>
      <c r="J25" s="20"/>
      <c r="K25" s="20"/>
      <c r="L25" s="20"/>
      <c r="M25" s="20"/>
      <c r="N25" s="20"/>
      <c r="O25" s="20"/>
    </row>
    <row r="26" spans="1:17" x14ac:dyDescent="0.35">
      <c r="C26" t="s">
        <v>29</v>
      </c>
      <c r="D26" s="11">
        <v>1.01E-2</v>
      </c>
      <c r="E26" s="11">
        <v>2.01E-2</v>
      </c>
      <c r="F26" s="11">
        <v>2.01E-2</v>
      </c>
      <c r="G26" s="11">
        <v>4.0100000000000004E-2</v>
      </c>
      <c r="H26" s="11">
        <v>5.0100000000000006E-2</v>
      </c>
      <c r="I26" s="11">
        <v>1.5099999999999999E-2</v>
      </c>
      <c r="J26" s="11">
        <v>3.2100000000000004E-2</v>
      </c>
      <c r="K26" s="11">
        <v>2.0999999999999998E-2</v>
      </c>
      <c r="L26" s="11">
        <v>3.1E-2</v>
      </c>
      <c r="M26" s="11">
        <v>3.1E-2</v>
      </c>
      <c r="N26" s="11">
        <v>5.1000000000000004E-2</v>
      </c>
      <c r="O26" s="11">
        <v>6.1000000000000006E-2</v>
      </c>
      <c r="P26" s="13">
        <v>3.1891666666666665E-2</v>
      </c>
    </row>
    <row r="27" spans="1:17" x14ac:dyDescent="0.35">
      <c r="C27" t="s">
        <v>30</v>
      </c>
      <c r="D27" s="11">
        <v>1.01E-2</v>
      </c>
      <c r="E27" s="11">
        <v>2.01E-2</v>
      </c>
      <c r="F27" s="11">
        <v>2.01E-2</v>
      </c>
      <c r="G27" s="11">
        <v>4.0100000000000004E-2</v>
      </c>
      <c r="H27" s="11">
        <v>5.0100000000000006E-2</v>
      </c>
      <c r="I27" s="11">
        <v>1.5099999999999999E-2</v>
      </c>
      <c r="J27" s="11">
        <v>3.2100000000000004E-2</v>
      </c>
      <c r="K27" s="11">
        <v>2.0999999999999998E-2</v>
      </c>
      <c r="L27" s="11">
        <v>3.1E-2</v>
      </c>
      <c r="M27" s="11">
        <v>3.1E-2</v>
      </c>
      <c r="N27" s="11">
        <v>5.1000000000000004E-2</v>
      </c>
      <c r="O27" s="11">
        <v>6.1000000000000006E-2</v>
      </c>
      <c r="P27" s="13">
        <v>3.1891666666666665E-2</v>
      </c>
    </row>
    <row r="28" spans="1:17" x14ac:dyDescent="0.35">
      <c r="D28" s="17"/>
      <c r="E28" s="17"/>
      <c r="F28" s="17"/>
      <c r="G28" s="17"/>
      <c r="H28" s="17"/>
      <c r="I28" s="17"/>
      <c r="J28" s="17"/>
      <c r="K28" s="17"/>
      <c r="L28" s="17"/>
      <c r="M28" s="17"/>
      <c r="N28" s="17"/>
      <c r="O28" s="17"/>
      <c r="P28" s="17"/>
    </row>
    <row r="29" spans="1:17" ht="29" x14ac:dyDescent="0.35">
      <c r="A29" t="s">
        <v>31</v>
      </c>
      <c r="D29" s="3" t="s">
        <v>5</v>
      </c>
      <c r="E29" s="3" t="s">
        <v>6</v>
      </c>
      <c r="F29" s="3" t="s">
        <v>7</v>
      </c>
      <c r="G29" s="3" t="s">
        <v>8</v>
      </c>
      <c r="H29" s="3" t="s">
        <v>9</v>
      </c>
      <c r="I29" s="3" t="s">
        <v>10</v>
      </c>
      <c r="J29" s="3" t="s">
        <v>11</v>
      </c>
      <c r="K29" s="3" t="s">
        <v>12</v>
      </c>
      <c r="L29" s="3" t="s">
        <v>13</v>
      </c>
      <c r="M29" s="3" t="s">
        <v>14</v>
      </c>
      <c r="N29" s="3" t="s">
        <v>15</v>
      </c>
      <c r="O29" s="3" t="s">
        <v>16</v>
      </c>
      <c r="P29" s="4" t="s">
        <v>17</v>
      </c>
    </row>
    <row r="30" spans="1:17" x14ac:dyDescent="0.35">
      <c r="C30" t="s">
        <v>29</v>
      </c>
      <c r="D30" s="5">
        <v>129581</v>
      </c>
      <c r="E30" s="5">
        <v>170138</v>
      </c>
      <c r="F30" s="5">
        <v>195065</v>
      </c>
      <c r="G30" s="5">
        <v>163210</v>
      </c>
      <c r="H30" s="5">
        <v>186169</v>
      </c>
      <c r="I30" s="5">
        <v>170348</v>
      </c>
      <c r="J30" s="5">
        <v>120153</v>
      </c>
      <c r="K30" s="5">
        <v>183744</v>
      </c>
      <c r="L30" s="5">
        <v>195430</v>
      </c>
      <c r="M30" s="5">
        <v>105749</v>
      </c>
      <c r="N30" s="5">
        <v>178153</v>
      </c>
      <c r="O30" s="5">
        <v>183495</v>
      </c>
      <c r="P30" s="7">
        <v>1981235</v>
      </c>
    </row>
    <row r="31" spans="1:17" x14ac:dyDescent="0.35">
      <c r="C31" t="s">
        <v>30</v>
      </c>
      <c r="D31" s="5">
        <v>130877</v>
      </c>
      <c r="E31" s="5">
        <v>171839</v>
      </c>
      <c r="F31" s="5">
        <v>197016</v>
      </c>
      <c r="G31" s="5">
        <v>164842</v>
      </c>
      <c r="H31" s="5">
        <v>188031</v>
      </c>
      <c r="I31" s="5">
        <v>172051</v>
      </c>
      <c r="J31" s="5">
        <v>121355</v>
      </c>
      <c r="K31" s="5">
        <v>185581</v>
      </c>
      <c r="L31" s="5">
        <v>197384</v>
      </c>
      <c r="M31" s="5">
        <v>106806</v>
      </c>
      <c r="N31" s="5">
        <v>179935</v>
      </c>
      <c r="O31" s="5">
        <v>185330</v>
      </c>
      <c r="P31" s="7">
        <v>2001047</v>
      </c>
      <c r="Q31" s="21">
        <f>+P30*1.01</f>
        <v>2001047.35</v>
      </c>
    </row>
    <row r="32" spans="1:17" x14ac:dyDescent="0.35">
      <c r="D32" s="20"/>
      <c r="E32" s="20"/>
      <c r="F32" s="20"/>
      <c r="G32" s="20"/>
      <c r="H32" s="20"/>
      <c r="I32" s="20"/>
      <c r="J32" s="20"/>
      <c r="K32" s="20"/>
      <c r="L32" s="20"/>
      <c r="M32" s="20"/>
      <c r="N32" s="20"/>
      <c r="O32" s="20"/>
    </row>
    <row r="33" spans="1:17" x14ac:dyDescent="0.35">
      <c r="C33" t="s">
        <v>29</v>
      </c>
      <c r="D33" s="11">
        <v>1.01E-2</v>
      </c>
      <c r="E33" s="11">
        <v>2.01E-2</v>
      </c>
      <c r="F33" s="11">
        <v>2.01E-2</v>
      </c>
      <c r="G33" s="11">
        <v>4.0100000000000004E-2</v>
      </c>
      <c r="H33" s="11">
        <v>5.0100000000000006E-2</v>
      </c>
      <c r="I33" s="11">
        <v>1.5099999999999999E-2</v>
      </c>
      <c r="J33" s="11">
        <v>3.2100000000000004E-2</v>
      </c>
      <c r="K33" s="11">
        <v>2.0999999999999998E-2</v>
      </c>
      <c r="L33" s="11">
        <v>3.1E-2</v>
      </c>
      <c r="M33" s="11">
        <v>3.1E-2</v>
      </c>
      <c r="N33" s="11">
        <v>5.1000000000000004E-2</v>
      </c>
      <c r="O33" s="11">
        <v>6.1000000000000006E-2</v>
      </c>
      <c r="P33" s="13">
        <v>3.1891666666666665E-2</v>
      </c>
    </row>
    <row r="34" spans="1:17" x14ac:dyDescent="0.35">
      <c r="C34" t="s">
        <v>30</v>
      </c>
      <c r="D34" s="11">
        <v>1.0201E-2</v>
      </c>
      <c r="E34" s="11">
        <v>2.0301E-2</v>
      </c>
      <c r="F34" s="11">
        <v>2.0301E-2</v>
      </c>
      <c r="G34" s="11">
        <v>4.0501000000000002E-2</v>
      </c>
      <c r="H34" s="11">
        <v>5.0601000000000007E-2</v>
      </c>
      <c r="I34" s="11">
        <v>1.5250999999999999E-2</v>
      </c>
      <c r="J34" s="11">
        <v>3.2421000000000005E-2</v>
      </c>
      <c r="K34" s="11">
        <v>2.121E-2</v>
      </c>
      <c r="L34" s="11">
        <v>3.1309999999999998E-2</v>
      </c>
      <c r="M34" s="11">
        <v>3.1309999999999998E-2</v>
      </c>
      <c r="N34" s="11">
        <v>5.1510000000000007E-2</v>
      </c>
      <c r="O34" s="11">
        <v>6.1610000000000005E-2</v>
      </c>
      <c r="P34" s="13">
        <v>3.2210583333333334E-2</v>
      </c>
      <c r="Q34" s="22">
        <f>+P33*1.01</f>
        <v>3.2210583333333334E-2</v>
      </c>
    </row>
    <row r="36" spans="1:17" x14ac:dyDescent="0.35">
      <c r="A36">
        <v>11</v>
      </c>
      <c r="B36" s="1" t="s">
        <v>0</v>
      </c>
      <c r="C36" s="1"/>
      <c r="D36" s="1"/>
      <c r="E36" s="1"/>
      <c r="F36" s="1"/>
      <c r="G36" s="1"/>
      <c r="H36" s="1"/>
      <c r="I36" s="1"/>
      <c r="J36" s="1"/>
      <c r="K36" s="1"/>
      <c r="L36" s="1"/>
      <c r="M36" s="1"/>
      <c r="N36" s="1"/>
      <c r="O36" s="1"/>
      <c r="P36" s="1"/>
      <c r="Q36" s="1"/>
    </row>
    <row r="37" spans="1:17" x14ac:dyDescent="0.35">
      <c r="B37" s="2" t="s">
        <v>1</v>
      </c>
    </row>
    <row r="38" spans="1:17" x14ac:dyDescent="0.35">
      <c r="B38" s="2"/>
      <c r="E38" t="s">
        <v>2</v>
      </c>
    </row>
    <row r="39" spans="1:17" x14ac:dyDescent="0.35">
      <c r="B39" s="2"/>
      <c r="E39" t="s">
        <v>3</v>
      </c>
    </row>
    <row r="40" spans="1:17" x14ac:dyDescent="0.35">
      <c r="B40" s="2"/>
    </row>
    <row r="41" spans="1:17" x14ac:dyDescent="0.35">
      <c r="K41" t="s">
        <v>4</v>
      </c>
    </row>
    <row r="42" spans="1:17" ht="29" x14ac:dyDescent="0.35">
      <c r="D42" s="3" t="s">
        <v>5</v>
      </c>
      <c r="E42" s="3" t="s">
        <v>6</v>
      </c>
      <c r="F42" s="3" t="s">
        <v>7</v>
      </c>
      <c r="G42" s="3" t="s">
        <v>8</v>
      </c>
      <c r="H42" s="3" t="s">
        <v>9</v>
      </c>
      <c r="I42" s="3" t="s">
        <v>10</v>
      </c>
      <c r="J42" s="3" t="s">
        <v>11</v>
      </c>
      <c r="K42" s="3" t="s">
        <v>12</v>
      </c>
      <c r="L42" s="3" t="s">
        <v>13</v>
      </c>
      <c r="M42" s="3" t="s">
        <v>14</v>
      </c>
      <c r="N42" s="3" t="s">
        <v>15</v>
      </c>
      <c r="O42" s="3" t="s">
        <v>16</v>
      </c>
      <c r="P42" s="4" t="s">
        <v>17</v>
      </c>
    </row>
    <row r="43" spans="1:17" x14ac:dyDescent="0.35">
      <c r="C43" t="s">
        <v>18</v>
      </c>
      <c r="D43" s="5">
        <v>197545</v>
      </c>
      <c r="E43" s="5">
        <v>101459</v>
      </c>
      <c r="F43" s="5">
        <v>179671</v>
      </c>
      <c r="G43" s="5">
        <v>145282</v>
      </c>
      <c r="H43" s="5">
        <v>165352</v>
      </c>
      <c r="I43" s="5">
        <v>153169</v>
      </c>
      <c r="J43" s="6">
        <v>189310</v>
      </c>
      <c r="K43" s="7" t="s">
        <v>19</v>
      </c>
      <c r="L43" s="7" t="s">
        <v>19</v>
      </c>
      <c r="M43" s="7" t="s">
        <v>19</v>
      </c>
      <c r="N43" s="7" t="s">
        <v>19</v>
      </c>
      <c r="O43" s="7" t="s">
        <v>19</v>
      </c>
      <c r="P43" s="7">
        <v>1131788</v>
      </c>
      <c r="Q43" s="8"/>
    </row>
    <row r="44" spans="1:17" x14ac:dyDescent="0.35">
      <c r="C44" t="s">
        <v>20</v>
      </c>
      <c r="D44" s="7" t="s">
        <v>19</v>
      </c>
      <c r="E44" s="7" t="s">
        <v>19</v>
      </c>
      <c r="F44" s="7" t="s">
        <v>19</v>
      </c>
      <c r="G44" s="7" t="s">
        <v>19</v>
      </c>
      <c r="H44" s="7" t="s">
        <v>19</v>
      </c>
      <c r="I44" s="7" t="s">
        <v>19</v>
      </c>
      <c r="J44" s="7" t="s">
        <v>19</v>
      </c>
      <c r="K44" s="5">
        <v>189310</v>
      </c>
      <c r="L44" s="5">
        <v>189310</v>
      </c>
      <c r="M44" s="5">
        <v>189310</v>
      </c>
      <c r="N44" s="6">
        <v>190310</v>
      </c>
      <c r="O44" s="5">
        <v>190310</v>
      </c>
      <c r="P44" s="7">
        <v>948550</v>
      </c>
    </row>
    <row r="45" spans="1:17" x14ac:dyDescent="0.35">
      <c r="D45" s="9"/>
      <c r="E45" s="9"/>
      <c r="F45" s="9"/>
      <c r="G45" s="9"/>
      <c r="H45" s="9"/>
      <c r="I45" s="9"/>
      <c r="J45" s="9"/>
      <c r="K45" s="9"/>
      <c r="L45" s="9"/>
      <c r="M45" s="9"/>
      <c r="N45" s="9"/>
      <c r="O45" s="9"/>
      <c r="P45" s="10"/>
    </row>
    <row r="46" spans="1:17" x14ac:dyDescent="0.35">
      <c r="C46" t="s">
        <v>18</v>
      </c>
      <c r="D46" s="11">
        <v>8.8000000000000005E-3</v>
      </c>
      <c r="E46" s="11">
        <v>1.8800000000000001E-2</v>
      </c>
      <c r="F46" s="11">
        <v>3.8800000000000001E-2</v>
      </c>
      <c r="G46" s="11">
        <v>1.8800000000000001E-2</v>
      </c>
      <c r="H46" s="11">
        <v>4.8800000000000003E-2</v>
      </c>
      <c r="I46" s="11">
        <v>5.8799999999999998E-2</v>
      </c>
      <c r="J46" s="12">
        <v>1.8800000000000001E-2</v>
      </c>
      <c r="K46" s="13" t="s">
        <v>19</v>
      </c>
      <c r="L46" s="13" t="s">
        <v>19</v>
      </c>
      <c r="M46" s="13" t="s">
        <v>19</v>
      </c>
      <c r="N46" s="13" t="s">
        <v>19</v>
      </c>
      <c r="O46" s="13" t="s">
        <v>19</v>
      </c>
      <c r="P46" s="13">
        <v>1.7633333333333334E-2</v>
      </c>
    </row>
    <row r="47" spans="1:17" x14ac:dyDescent="0.35">
      <c r="C47" t="s">
        <v>20</v>
      </c>
      <c r="D47" s="14" t="s">
        <v>19</v>
      </c>
      <c r="E47" s="14" t="s">
        <v>19</v>
      </c>
      <c r="F47" s="14" t="s">
        <v>19</v>
      </c>
      <c r="G47" s="14" t="s">
        <v>19</v>
      </c>
      <c r="H47" s="14" t="s">
        <v>19</v>
      </c>
      <c r="I47" s="14" t="s">
        <v>19</v>
      </c>
      <c r="J47" s="14" t="s">
        <v>19</v>
      </c>
      <c r="K47" s="11">
        <v>1.8800000000000001E-2</v>
      </c>
      <c r="L47" s="11">
        <v>1.8800000000000001E-2</v>
      </c>
      <c r="M47" s="11">
        <v>1.8800000000000001E-2</v>
      </c>
      <c r="N47" s="11">
        <v>1.8800000000000001E-2</v>
      </c>
      <c r="O47" s="11">
        <v>1.8800000000000001E-2</v>
      </c>
      <c r="P47" s="13">
        <v>7.8333333333333345E-3</v>
      </c>
    </row>
  </sheetData>
  <mergeCells count="1">
    <mergeCell ref="B36:Q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Vrutika Prajapati</dc:creator>
  <cp:lastModifiedBy>Vrutika Prajapati</cp:lastModifiedBy>
  <dcterms:created xsi:type="dcterms:W3CDTF">2023-07-04T13:11:00Z</dcterms:created>
  <dcterms:modified xsi:type="dcterms:W3CDTF">2023-07-04T13:12:22Z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